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<sst xmlns="http://schemas.openxmlformats.org/spreadsheetml/2006/main" count="47" uniqueCount="47">
  <si>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Print music breakdown </t>
  </si>
  <si>
    <t xml:space="preserve">Folio cost breakdown </t>
  </si>
  <si>
    <t>RRP inc GST</t>
  </si>
  <si>
    <t>GST</t>
  </si>
  <si>
    <t xml:space="preserve">RRP  </t>
  </si>
  <si>
    <t>Dealers Margin (36%)</t>
  </si>
  <si>
    <t>PPD+GST</t>
  </si>
  <si>
    <t>GST on PPD</t>
  </si>
  <si>
    <t xml:space="preserve">PPD  </t>
  </si>
  <si>
    <t>Distribution (20% PPD)</t>
  </si>
  <si>
    <t>Print Royalty (12% RRP)</t>
  </si>
  <si>
    <t>Royalty Base Price</t>
  </si>
  <si>
    <t>Unit Cost</t>
  </si>
  <si>
    <t>Profit</t>
  </si>
  <si>
    <t>Folio Artist Royalties</t>
  </si>
  <si>
    <t>Gross Print Royalty</t>
  </si>
  <si>
    <t>Number of Units #</t>
  </si>
  <si>
    <t># of units sold</t>
  </si>
  <si>
    <t>Gross return to each composer</t>
  </si>
  <si>
    <t>Number of Songwriters #</t>
  </si>
  <si>
    <t>Revenue of each composer</t>
  </si>
  <si>
    <t xml:space="preserve">Publishing Deal Ratio </t>
  </si>
  <si>
    <t xml:space="preserve">Publisher / Writer Split (APRA) </t>
  </si>
  <si>
    <t xml:space="preserve">APRA Income </t>
  </si>
  <si>
    <t>Publisher $</t>
  </si>
  <si>
    <t xml:space="preserve">Publisher/Writer Deal </t>
  </si>
  <si>
    <t>Publisher %</t>
  </si>
  <si>
    <t>Writer %</t>
  </si>
  <si>
    <t>Writer $ (APRA)</t>
  </si>
  <si>
    <t>Writer $ (Publisher)</t>
  </si>
  <si>
    <t>Publisher $ (APRA)</t>
  </si>
  <si>
    <t>split with writer depending on deal</t>
  </si>
  <si>
    <t>income 50% to writer</t>
  </si>
  <si>
    <t xml:space="preserve">publisher keeps X% </t>
  </si>
  <si>
    <t>Writers Advance $</t>
  </si>
  <si>
    <t>Advance repayment</t>
  </si>
  <si>
    <t>Advance Left</t>
  </si>
  <si>
    <t>&lt; Input advance amount</t>
  </si>
  <si>
    <t>APRA returns here v</t>
  </si>
  <si>
    <t>Publish Deal Here v</t>
  </si>
  <si>
    <t>Gross $ Publisher</t>
  </si>
  <si>
    <t>Gross $ Writer</t>
  </si>
  <si>
    <t>&lt; 50% from APRA</t>
  </si>
  <si>
    <t>50% from APRA  &gt;</t>
  </si>
  <si>
    <t>Writers Cut % v</t>
  </si>
  <si>
    <t>&lt; Remaining Advance Debt</t>
  </si>
  <si>
    <t>&lt; Net Income After Advance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</si>
</sst>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1" fillId="0" borderId="11" xfId="0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9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9" fontId="0" fillId="0" borderId="16" xfId="0" applyNumberFormat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2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1" fontId="0" fillId="20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64" fontId="0" fillId="20" borderId="20" xfId="0" applyNumberFormat="1" applyFont="1" applyFill="1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9.00390625" style="0" customWidth="1"/>
    <col min="2" max="2" width="10.140625" style="2" bestFit="1" customWidth="1"/>
    <col min="3" max="3" width="9.140625" style="3" customWidth="1"/>
  </cols>
  <sheetData>
    <row r="1" ht="12.75">
      <c r="A1" s="1" t="s">
        <v>0</v>
      </c>
    </row>
    <row r="2" ht="12.75">
      <c r="A2" s="1"/>
    </row>
    <row r="3" spans="1:2" ht="12.75">
      <c r="A3" s="1" t="s">
        <v>16</v>
      </c>
      <c r="B3" s="17">
        <v>5000</v>
      </c>
    </row>
    <row r="4" spans="1:2" ht="12.75">
      <c r="A4" s="1" t="s">
        <v>19</v>
      </c>
      <c r="B4" s="17">
        <v>10</v>
      </c>
    </row>
    <row r="5" spans="1:2" ht="12.75">
      <c r="A5" s="1" t="s">
        <v>21</v>
      </c>
      <c r="B5" s="3">
        <v>0.7</v>
      </c>
    </row>
    <row r="6" spans="1:2" ht="13.5" thickBot="1">
      <c r="A6" s="1"/>
      <c r="B6" s="17"/>
    </row>
    <row r="7" spans="1:3" ht="13.5" thickBot="1">
      <c r="A7" s="5" t="s">
        <v>1</v>
      </c>
      <c r="B7" s="11"/>
      <c r="C7" s="6"/>
    </row>
    <row r="8" spans="1:3" ht="13.5" thickBot="1">
      <c r="A8" s="15" t="s">
        <v>2</v>
      </c>
      <c r="B8" s="4">
        <v>33</v>
      </c>
      <c r="C8" s="14"/>
    </row>
    <row r="9" spans="1:3" ht="12.75">
      <c r="A9" s="7" t="s">
        <v>3</v>
      </c>
      <c r="B9" s="12">
        <f>B8/11</f>
        <v>3</v>
      </c>
      <c r="C9" s="8"/>
    </row>
    <row r="10" spans="1:3" ht="12.75">
      <c r="A10" s="7" t="s">
        <v>4</v>
      </c>
      <c r="B10" s="12">
        <f>B8-B9</f>
        <v>30</v>
      </c>
      <c r="C10" s="8"/>
    </row>
    <row r="11" spans="1:3" ht="12.75">
      <c r="A11" s="7" t="s">
        <v>5</v>
      </c>
      <c r="B11" s="12">
        <f>B10*C11</f>
        <v>10.799999999999999</v>
      </c>
      <c r="C11" s="8">
        <v>0.36</v>
      </c>
    </row>
    <row r="12" spans="1:3" ht="12.75">
      <c r="A12" s="7" t="s">
        <v>6</v>
      </c>
      <c r="B12" s="12">
        <f>B10-B11</f>
        <v>19.200000000000003</v>
      </c>
      <c r="C12" s="8"/>
    </row>
    <row r="13" spans="1:3" ht="12.75">
      <c r="A13" s="7" t="s">
        <v>7</v>
      </c>
      <c r="B13" s="12">
        <f>B12/11</f>
        <v>1.7454545454545458</v>
      </c>
      <c r="C13" s="8"/>
    </row>
    <row r="14" spans="1:3" ht="12.75">
      <c r="A14" s="7" t="s">
        <v>8</v>
      </c>
      <c r="B14" s="12">
        <f>B12-B13</f>
        <v>17.454545454545457</v>
      </c>
      <c r="C14" s="8"/>
    </row>
    <row r="15" spans="1:3" ht="12.75">
      <c r="A15" s="7" t="s">
        <v>9</v>
      </c>
      <c r="B15" s="12">
        <f>B14*C15</f>
        <v>3.4909090909090916</v>
      </c>
      <c r="C15" s="8">
        <v>0.2</v>
      </c>
    </row>
    <row r="16" spans="1:3" ht="12.75">
      <c r="A16" s="7" t="s">
        <v>10</v>
      </c>
      <c r="B16" s="12">
        <f>B10*C16</f>
        <v>3.5999999999999996</v>
      </c>
      <c r="C16" s="8">
        <v>0.12</v>
      </c>
    </row>
    <row r="17" spans="1:3" ht="12.75">
      <c r="A17" s="7" t="s">
        <v>11</v>
      </c>
      <c r="B17" s="12">
        <f>B14-(B15+B16)</f>
        <v>10.363636363636365</v>
      </c>
      <c r="C17" s="8"/>
    </row>
    <row r="18" spans="1:3" ht="12.75">
      <c r="A18" s="7" t="s">
        <v>12</v>
      </c>
      <c r="B18" s="12">
        <v>2.11</v>
      </c>
      <c r="C18" s="8"/>
    </row>
    <row r="19" spans="1:3" ht="13.5" thickBot="1">
      <c r="A19" s="9" t="s">
        <v>13</v>
      </c>
      <c r="B19" s="13">
        <f>B17-B18</f>
        <v>8.253636363636366</v>
      </c>
      <c r="C19" s="10"/>
    </row>
    <row r="21" ht="12.75">
      <c r="A21" s="1" t="s">
        <v>14</v>
      </c>
    </row>
    <row r="22" spans="1:2" ht="12.75">
      <c r="A22" s="16" t="s">
        <v>15</v>
      </c>
      <c r="B22" s="2">
        <f>B16</f>
        <v>3.5999999999999996</v>
      </c>
    </row>
    <row r="23" spans="1:2" ht="12.75">
      <c r="A23" s="18" t="s">
        <v>17</v>
      </c>
      <c r="B23" s="2">
        <f>B3*B22</f>
        <v>18000</v>
      </c>
    </row>
    <row r="24" spans="1:2" ht="12.75">
      <c r="A24" s="18" t="s">
        <v>18</v>
      </c>
      <c r="B24" s="2">
        <f>B23/B4</f>
        <v>1800</v>
      </c>
    </row>
    <row r="25" spans="1:2" ht="12.75">
      <c r="A25" s="18" t="s">
        <v>20</v>
      </c>
      <c r="B25" s="2">
        <f>B5*B24</f>
        <v>1260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3 B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zoomScalePageLayoutView="0" workbookViewId="0" topLeftCell="A1">
      <selection activeCell="B19" sqref="B19"/>
    </sheetView>
  </sheetViews>
  <sheetFormatPr defaultColWidth="9.140625" defaultRowHeight="12.75"/>
  <cols>
    <col min="1" max="1" width="32.140625" style="0" customWidth="1"/>
    <col min="2" max="2" width="16.7109375" style="0" customWidth="1"/>
    <col min="3" max="3" width="18.421875" style="0" customWidth="1"/>
    <col min="4" max="4" width="20.140625" style="0" customWidth="1"/>
    <col min="5" max="5" width="22.140625" style="0" customWidth="1"/>
  </cols>
  <sheetData>
    <row r="1" spans="1:2" ht="12.75">
      <c r="A1" s="1" t="s">
        <v>22</v>
      </c>
      <c r="B1" s="1"/>
    </row>
    <row r="2" ht="12.75">
      <c r="C2" s="1" t="s">
        <v>38</v>
      </c>
    </row>
    <row r="3" spans="1:6" ht="12.75">
      <c r="A3" s="19" t="s">
        <v>23</v>
      </c>
      <c r="B3" s="19"/>
      <c r="C3" s="23">
        <v>100</v>
      </c>
      <c r="D3" s="19" t="s">
        <v>34</v>
      </c>
      <c r="E3" s="27">
        <v>350</v>
      </c>
      <c r="F3" s="1" t="s">
        <v>37</v>
      </c>
    </row>
    <row r="4" spans="1:5" ht="12.75">
      <c r="A4" s="20"/>
      <c r="B4" s="20"/>
      <c r="C4" s="20"/>
      <c r="D4" s="20"/>
      <c r="E4" s="20"/>
    </row>
    <row r="5" spans="1:6" ht="12.75">
      <c r="A5" s="19" t="s">
        <v>30</v>
      </c>
      <c r="B5" s="19" t="s">
        <v>43</v>
      </c>
      <c r="C5" s="20">
        <f>C3*50%</f>
        <v>50</v>
      </c>
      <c r="D5" s="19" t="s">
        <v>28</v>
      </c>
      <c r="E5" s="20">
        <f>C3*50%</f>
        <v>50</v>
      </c>
      <c r="F5" s="1" t="s">
        <v>42</v>
      </c>
    </row>
    <row r="6" spans="1:5" ht="12.75">
      <c r="A6" s="21" t="s">
        <v>32</v>
      </c>
      <c r="B6" s="20"/>
      <c r="C6" s="19" t="s">
        <v>39</v>
      </c>
      <c r="D6" s="20"/>
      <c r="E6" s="28" t="s">
        <v>44</v>
      </c>
    </row>
    <row r="7" spans="1:5" ht="12.75">
      <c r="A7" s="19" t="s">
        <v>25</v>
      </c>
      <c r="B7" s="19" t="s">
        <v>26</v>
      </c>
      <c r="C7" s="25">
        <v>20</v>
      </c>
      <c r="D7" s="19" t="s">
        <v>27</v>
      </c>
      <c r="E7" s="26">
        <f>(100)-C7</f>
        <v>80</v>
      </c>
    </row>
    <row r="8" spans="1:5" ht="12.75">
      <c r="A8" s="21" t="s">
        <v>31</v>
      </c>
      <c r="B8" s="20"/>
      <c r="C8" s="31"/>
      <c r="D8" s="31"/>
      <c r="E8" s="20"/>
    </row>
    <row r="9" spans="1:5" ht="12.75">
      <c r="A9" s="19" t="s">
        <v>24</v>
      </c>
      <c r="B9" s="20"/>
      <c r="C9" s="20">
        <f>(C3/100)*C7</f>
        <v>20</v>
      </c>
      <c r="D9" s="19" t="s">
        <v>29</v>
      </c>
      <c r="E9" s="20">
        <f>C5-C9</f>
        <v>30</v>
      </c>
    </row>
    <row r="10" spans="1:5" ht="12.75">
      <c r="A10" s="21" t="s">
        <v>33</v>
      </c>
      <c r="B10" s="20"/>
      <c r="C10" s="20"/>
      <c r="D10" s="19" t="s">
        <v>35</v>
      </c>
      <c r="E10" s="22">
        <f>IF(E3&gt;E9,E9,E3)</f>
        <v>30</v>
      </c>
    </row>
    <row r="11" spans="1:6" ht="12.75">
      <c r="A11" s="20"/>
      <c r="B11" s="20"/>
      <c r="C11" s="20"/>
      <c r="D11" s="24" t="s">
        <v>36</v>
      </c>
      <c r="E11" s="22">
        <f>IF(E3&gt;E9,E3-E9,0)</f>
        <v>320</v>
      </c>
      <c r="F11" s="1" t="s">
        <v>45</v>
      </c>
    </row>
    <row r="12" spans="1:5" ht="12.75">
      <c r="A12" s="21"/>
      <c r="B12" s="20"/>
      <c r="C12" s="20"/>
      <c r="D12" s="20"/>
      <c r="E12" s="20"/>
    </row>
    <row r="13" spans="1:6" ht="12.75">
      <c r="A13" s="20"/>
      <c r="B13" s="19" t="s">
        <v>40</v>
      </c>
      <c r="C13" s="22">
        <f>C9+E10</f>
        <v>50</v>
      </c>
      <c r="D13" s="19" t="s">
        <v>41</v>
      </c>
      <c r="E13" s="22">
        <f>E5+E9-E10</f>
        <v>50</v>
      </c>
      <c r="F13" s="1" t="s">
        <v>46</v>
      </c>
    </row>
    <row r="14" spans="1:5" ht="12.75">
      <c r="A14" s="32"/>
      <c r="B14" s="30"/>
      <c r="C14" s="29"/>
      <c r="D14" s="29"/>
      <c r="E14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 Hill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Benjamin O'hara</cp:lastModifiedBy>
  <dcterms:created xsi:type="dcterms:W3CDTF">2008-09-24T06:53:41Z</dcterms:created>
  <dcterms:modified xsi:type="dcterms:W3CDTF">2008-10-16T21:53:51Z</dcterms:modified>
  <cp:category/>
  <cp:version/>
  <cp:contentType/>
  <cp:contentStatus/>
</cp:coreProperties>
</file>